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Certificado de av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;[Red]-&quot;$ &quot;#,##0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37322F"/>
      <sz val="18"/>
    </font>
    <font>
      <i val="1"/>
      <color rgb="007A716B"/>
      <sz val="10"/>
    </font>
    <font>
      <b val="1"/>
      <color rgb="0037322F"/>
    </font>
    <font>
      <b val="1"/>
      <color rgb="00FFFFFF"/>
    </font>
    <font>
      <b val="1"/>
      <color rgb="007A716B"/>
    </font>
    <font>
      <b val="1"/>
      <color rgb="000F5E5A"/>
    </font>
    <font>
      <color rgb="0037322F"/>
    </font>
    <font>
      <i val="1"/>
      <color rgb="007A716B"/>
      <sz val="9"/>
    </font>
    <font>
      <color rgb="007A716B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F5E5A"/>
      </patternFill>
    </fill>
    <fill>
      <patternFill patternType="solid">
        <fgColor rgb="00E6F2F1"/>
      </patternFill>
    </fill>
  </fills>
  <borders count="2">
    <border>
      <left/>
      <right/>
      <top/>
      <bottom/>
      <diagonal/>
    </border>
    <border>
      <left style="thin">
        <color rgb="00E4DFDB"/>
      </left>
      <right style="thin">
        <color rgb="00E4DFDB"/>
      </right>
      <top style="thin">
        <color rgb="00E4DFDB"/>
      </top>
      <bottom style="thin">
        <color rgb="00E4DF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/>
    </xf>
    <xf numFmtId="4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5" fillId="0" borderId="0" pivotButton="0" quotePrefix="0" xfId="0"/>
    <xf numFmtId="164" fontId="6" fillId="0" borderId="1" pivotButton="0" quotePrefix="0" xfId="0"/>
    <xf numFmtId="165" fontId="0" fillId="2" borderId="1" pivotButton="0" quotePrefix="0" xfId="0"/>
    <xf numFmtId="0" fontId="7" fillId="0" borderId="0" pivotButton="0" quotePrefix="0" xfId="0"/>
    <xf numFmtId="164" fontId="7" fillId="0" borderId="1" pivotButton="0" quotePrefix="0" xfId="0"/>
    <xf numFmtId="0" fontId="3" fillId="4" borderId="0" pivotButton="0" quotePrefix="0" xfId="0"/>
    <xf numFmtId="0" fontId="0" fillId="4" borderId="0" pivotButton="0" quotePrefix="0" xfId="0"/>
    <xf numFmtId="164" fontId="6" fillId="4" borderId="1" pivotButton="0" quotePrefix="0" xfId="0"/>
    <xf numFmtId="164" fontId="0" fillId="0" borderId="0" applyAlignment="1" pivotButton="0" quotePrefix="0" xfId="0">
      <alignment horizontal="right"/>
    </xf>
    <xf numFmtId="0" fontId="8" fillId="0" borderId="0" pivotButton="0" quotePrefix="0" xfId="0"/>
    <xf numFmtId="0" fontId="4" fillId="3" borderId="1" applyAlignment="1" pivotButton="0" quotePrefix="0" xfId="0">
      <alignment horizontal="center" wrapText="1"/>
    </xf>
    <xf numFmtId="165" fontId="0" fillId="0" borderId="1" pivotButton="0" quotePrefix="0" xfId="0"/>
    <xf numFmtId="165" fontId="0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9" customWidth="1" min="3" max="3"/>
    <col width="12" customWidth="1" min="4" max="4"/>
    <col width="16" customWidth="1" min="5" max="5"/>
    <col width="18" customWidth="1" min="6" max="6"/>
  </cols>
  <sheetData>
    <row r="1">
      <c r="A1" s="1" t="inlineStr">
        <is>
          <t>Presupuesto de obra</t>
        </is>
      </c>
    </row>
    <row r="2">
      <c r="A2" s="2" t="inlineStr">
        <is>
          <t>Plantilla de lummo.ar · Completá las celdas amarillas. Los valores de ejemplo son ilustrativos.</t>
        </is>
      </c>
    </row>
    <row r="4">
      <c r="A4" s="3" t="inlineStr">
        <is>
          <t>Obra</t>
        </is>
      </c>
      <c r="B4" s="4" t="inlineStr">
        <is>
          <t>Vivienda unifamiliar (ejemplo)</t>
        </is>
      </c>
    </row>
    <row r="5">
      <c r="A5" s="3" t="inlineStr">
        <is>
          <t>Comitente</t>
        </is>
      </c>
      <c r="B5" s="4" t="inlineStr"/>
    </row>
    <row r="6">
      <c r="A6" s="3" t="inlineStr">
        <is>
          <t>Fecha de la oferta</t>
        </is>
      </c>
      <c r="B6" s="4" t="inlineStr"/>
    </row>
    <row r="7">
      <c r="A7" s="3" t="inlineStr">
        <is>
          <t>Validez de la oferta</t>
        </is>
      </c>
      <c r="B7" s="4" t="inlineStr">
        <is>
          <t>15 días</t>
        </is>
      </c>
    </row>
    <row r="9">
      <c r="A9" s="5" t="inlineStr">
        <is>
          <t>Rubro</t>
        </is>
      </c>
      <c r="B9" s="5" t="inlineStr">
        <is>
          <t>Ítem</t>
        </is>
      </c>
      <c r="C9" s="5" t="inlineStr">
        <is>
          <t>Unidad</t>
        </is>
      </c>
      <c r="D9" s="5" t="inlineStr">
        <is>
          <t>Cantidad</t>
        </is>
      </c>
      <c r="E9" s="5" t="inlineStr">
        <is>
          <t>Precio unitario</t>
        </is>
      </c>
      <c r="F9" s="5" t="inlineStr">
        <is>
          <t>Subtotal</t>
        </is>
      </c>
    </row>
    <row r="10">
      <c r="A10" s="4" t="inlineStr">
        <is>
          <t>Trabajos preliminares</t>
        </is>
      </c>
      <c r="B10" s="4" t="inlineStr">
        <is>
          <t>Limpieza y nivelación del terreno</t>
        </is>
      </c>
      <c r="C10" s="4" t="inlineStr">
        <is>
          <t>m²</t>
        </is>
      </c>
      <c r="D10" s="6" t="n">
        <v>200</v>
      </c>
      <c r="E10" s="7" t="n">
        <v>3500</v>
      </c>
      <c r="F10" s="8">
        <f>D10*E10</f>
        <v/>
      </c>
    </row>
    <row r="11">
      <c r="A11" s="4" t="inlineStr">
        <is>
          <t>Trabajos preliminares</t>
        </is>
      </c>
      <c r="B11" s="4" t="inlineStr">
        <is>
          <t>Obrador y cerco de obra</t>
        </is>
      </c>
      <c r="C11" s="4" t="inlineStr">
        <is>
          <t>gl</t>
        </is>
      </c>
      <c r="D11" s="6" t="n">
        <v>1</v>
      </c>
      <c r="E11" s="7" t="n">
        <v>850000</v>
      </c>
      <c r="F11" s="8">
        <f>D11*E11</f>
        <v/>
      </c>
    </row>
    <row r="12">
      <c r="A12" s="4" t="inlineStr">
        <is>
          <t>Estructura</t>
        </is>
      </c>
      <c r="B12" s="4" t="inlineStr">
        <is>
          <t>Excavación de bases</t>
        </is>
      </c>
      <c r="C12" s="4" t="inlineStr">
        <is>
          <t>m³</t>
        </is>
      </c>
      <c r="D12" s="6" t="n">
        <v>18</v>
      </c>
      <c r="E12" s="7" t="n">
        <v>28000</v>
      </c>
      <c r="F12" s="8">
        <f>D12*E12</f>
        <v/>
      </c>
    </row>
    <row r="13">
      <c r="A13" s="4" t="inlineStr">
        <is>
          <t>Estructura</t>
        </is>
      </c>
      <c r="B13" s="4" t="inlineStr">
        <is>
          <t>Hormigón H-21 en bases y vigas</t>
        </is>
      </c>
      <c r="C13" s="4" t="inlineStr">
        <is>
          <t>m³</t>
        </is>
      </c>
      <c r="D13" s="6" t="n">
        <v>24</v>
      </c>
      <c r="E13" s="7" t="n">
        <v>210000</v>
      </c>
      <c r="F13" s="8">
        <f>D13*E13</f>
        <v/>
      </c>
    </row>
    <row r="14">
      <c r="A14" s="4" t="inlineStr">
        <is>
          <t>Estructura</t>
        </is>
      </c>
      <c r="B14" s="4" t="inlineStr">
        <is>
          <t>Acero ADN 420</t>
        </is>
      </c>
      <c r="C14" s="4" t="inlineStr">
        <is>
          <t>kg</t>
        </is>
      </c>
      <c r="D14" s="6" t="n">
        <v>1900</v>
      </c>
      <c r="E14" s="7" t="n">
        <v>1900</v>
      </c>
      <c r="F14" s="8">
        <f>D14*E14</f>
        <v/>
      </c>
    </row>
    <row r="15">
      <c r="A15" s="4" t="inlineStr">
        <is>
          <t>Mampostería</t>
        </is>
      </c>
      <c r="B15" s="4" t="inlineStr">
        <is>
          <t>Ladrillo hueco 18 cm</t>
        </is>
      </c>
      <c r="C15" s="4" t="inlineStr">
        <is>
          <t>m²</t>
        </is>
      </c>
      <c r="D15" s="6" t="n">
        <v>180</v>
      </c>
      <c r="E15" s="7" t="n">
        <v>38000</v>
      </c>
      <c r="F15" s="8">
        <f>D15*E15</f>
        <v/>
      </c>
    </row>
    <row r="16">
      <c r="A16" s="4" t="inlineStr">
        <is>
          <t>Mampostería</t>
        </is>
      </c>
      <c r="B16" s="4" t="inlineStr">
        <is>
          <t>Ladrillo hueco 12 cm (tabiques)</t>
        </is>
      </c>
      <c r="C16" s="4" t="inlineStr">
        <is>
          <t>m²</t>
        </is>
      </c>
      <c r="D16" s="6" t="n">
        <v>95</v>
      </c>
      <c r="E16" s="7" t="n">
        <v>30000</v>
      </c>
      <c r="F16" s="8">
        <f>D16*E16</f>
        <v/>
      </c>
    </row>
    <row r="17">
      <c r="A17" s="4" t="inlineStr">
        <is>
          <t>Revoques</t>
        </is>
      </c>
      <c r="B17" s="4" t="inlineStr">
        <is>
          <t>Grueso y fino interior</t>
        </is>
      </c>
      <c r="C17" s="4" t="inlineStr">
        <is>
          <t>m²</t>
        </is>
      </c>
      <c r="D17" s="6" t="n">
        <v>360</v>
      </c>
      <c r="E17" s="7" t="n">
        <v>14500</v>
      </c>
      <c r="F17" s="8">
        <f>D17*E17</f>
        <v/>
      </c>
    </row>
    <row r="18">
      <c r="A18" s="4" t="inlineStr">
        <is>
          <t>Instalación eléctrica</t>
        </is>
      </c>
      <c r="B18" s="4" t="inlineStr">
        <is>
          <t>Boca de luz completa</t>
        </is>
      </c>
      <c r="C18" s="4" t="inlineStr">
        <is>
          <t>u</t>
        </is>
      </c>
      <c r="D18" s="6" t="n">
        <v>45</v>
      </c>
      <c r="E18" s="7" t="n">
        <v>52000</v>
      </c>
      <c r="F18" s="8">
        <f>D18*E18</f>
        <v/>
      </c>
    </row>
    <row r="19">
      <c r="A19" s="4" t="inlineStr">
        <is>
          <t>Instalación sanitaria</t>
        </is>
      </c>
      <c r="B19" s="4" t="inlineStr">
        <is>
          <t>Baño completo (cañerías y artefactos)</t>
        </is>
      </c>
      <c r="C19" s="4" t="inlineStr">
        <is>
          <t>u</t>
        </is>
      </c>
      <c r="D19" s="6" t="n">
        <v>2</v>
      </c>
      <c r="E19" s="7" t="n">
        <v>2400000</v>
      </c>
      <c r="F19" s="8">
        <f>D19*E19</f>
        <v/>
      </c>
    </row>
    <row r="20">
      <c r="A20" s="4" t="inlineStr">
        <is>
          <t>Terminaciones</t>
        </is>
      </c>
      <c r="B20" s="4" t="inlineStr">
        <is>
          <t>Piso cerámico 45×45 colocado</t>
        </is>
      </c>
      <c r="C20" s="4" t="inlineStr">
        <is>
          <t>m²</t>
        </is>
      </c>
      <c r="D20" s="6" t="n">
        <v>130</v>
      </c>
      <c r="E20" s="7" t="n">
        <v>26000</v>
      </c>
      <c r="F20" s="8">
        <f>D20*E20</f>
        <v/>
      </c>
    </row>
    <row r="21">
      <c r="A21" s="4" t="inlineStr">
        <is>
          <t>Terminaciones</t>
        </is>
      </c>
      <c r="B21" s="4" t="inlineStr">
        <is>
          <t>Pintura látex interior</t>
        </is>
      </c>
      <c r="C21" s="4" t="inlineStr">
        <is>
          <t>m²</t>
        </is>
      </c>
      <c r="D21" s="6" t="n">
        <v>420</v>
      </c>
      <c r="E21" s="7" t="n">
        <v>6800</v>
      </c>
      <c r="F21" s="8">
        <f>D21*E21</f>
        <v/>
      </c>
    </row>
    <row r="22">
      <c r="A22" s="4" t="n"/>
      <c r="B22" s="4" t="n"/>
      <c r="C22" s="4" t="n"/>
      <c r="D22" s="6" t="n"/>
      <c r="E22" s="7" t="n"/>
      <c r="F22" s="8">
        <f>D22*E22</f>
        <v/>
      </c>
    </row>
    <row r="23">
      <c r="A23" s="4" t="n"/>
      <c r="B23" s="4" t="n"/>
      <c r="C23" s="4" t="n"/>
      <c r="D23" s="6" t="n"/>
      <c r="E23" s="7" t="n"/>
      <c r="F23" s="8">
        <f>D23*E23</f>
        <v/>
      </c>
    </row>
    <row r="24">
      <c r="A24" s="4" t="n"/>
      <c r="B24" s="4" t="n"/>
      <c r="C24" s="4" t="n"/>
      <c r="D24" s="6" t="n"/>
      <c r="E24" s="7" t="n"/>
      <c r="F24" s="8">
        <f>D24*E24</f>
        <v/>
      </c>
    </row>
    <row r="25">
      <c r="A25" s="4" t="n"/>
      <c r="B25" s="4" t="n"/>
      <c r="C25" s="4" t="n"/>
      <c r="D25" s="6" t="n"/>
      <c r="E25" s="7" t="n"/>
      <c r="F25" s="8">
        <f>D25*E25</f>
        <v/>
      </c>
    </row>
    <row r="26">
      <c r="A26" s="4" t="n"/>
      <c r="B26" s="4" t="n"/>
      <c r="C26" s="4" t="n"/>
      <c r="D26" s="6" t="n"/>
      <c r="E26" s="7" t="n"/>
      <c r="F26" s="8">
        <f>D26*E26</f>
        <v/>
      </c>
    </row>
    <row r="27">
      <c r="A27" s="4" t="n"/>
      <c r="B27" s="4" t="n"/>
      <c r="C27" s="4" t="n"/>
      <c r="D27" s="6" t="n"/>
      <c r="E27" s="7" t="n"/>
      <c r="F27" s="8">
        <f>D27*E27</f>
        <v/>
      </c>
    </row>
    <row r="28">
      <c r="A28" s="4" t="n"/>
      <c r="B28" s="4" t="n"/>
      <c r="C28" s="4" t="n"/>
      <c r="D28" s="6" t="n"/>
      <c r="E28" s="7" t="n"/>
      <c r="F28" s="8">
        <f>D28*E28</f>
        <v/>
      </c>
    </row>
    <row r="29">
      <c r="A29" s="4" t="n"/>
      <c r="B29" s="4" t="n"/>
      <c r="C29" s="4" t="n"/>
      <c r="D29" s="6" t="n"/>
      <c r="E29" s="7" t="n"/>
      <c r="F29" s="8">
        <f>D29*E29</f>
        <v/>
      </c>
    </row>
    <row r="30">
      <c r="C30" s="9" t="inlineStr">
        <is>
          <t>%</t>
        </is>
      </c>
    </row>
    <row r="31">
      <c r="D31" s="3" t="inlineStr">
        <is>
          <t>Costo directo</t>
        </is>
      </c>
      <c r="F31" s="10">
        <f>SUM(F10:F29)</f>
        <v/>
      </c>
    </row>
    <row r="32">
      <c r="C32" s="11" t="n">
        <v>0.12</v>
      </c>
      <c r="D32" s="12" t="inlineStr">
        <is>
          <t>Gastos generales</t>
        </is>
      </c>
      <c r="F32" s="13">
        <f>F31*C32</f>
        <v/>
      </c>
    </row>
    <row r="33">
      <c r="C33" s="11" t="n">
        <v>0.03</v>
      </c>
      <c r="D33" s="12" t="inlineStr">
        <is>
          <t>Imprevistos</t>
        </is>
      </c>
      <c r="F33" s="13">
        <f>F31*C33</f>
        <v/>
      </c>
    </row>
    <row r="34">
      <c r="D34" s="3" t="inlineStr">
        <is>
          <t>Costo total</t>
        </is>
      </c>
      <c r="F34" s="10">
        <f>F31+F32+F33</f>
        <v/>
      </c>
    </row>
    <row r="35">
      <c r="C35" s="11" t="n">
        <v>0.1</v>
      </c>
      <c r="D35" s="12" t="inlineStr">
        <is>
          <t>Beneficio</t>
        </is>
      </c>
      <c r="F35" s="13">
        <f>F34*C35</f>
        <v/>
      </c>
    </row>
    <row r="36">
      <c r="D36" s="3" t="inlineStr">
        <is>
          <t>Precio antes de impuestos</t>
        </is>
      </c>
      <c r="F36" s="10">
        <f>F34+F35</f>
        <v/>
      </c>
    </row>
    <row r="37">
      <c r="C37" s="11" t="n">
        <v>0.21</v>
      </c>
      <c r="D37" s="12" t="inlineStr">
        <is>
          <t>IVA</t>
        </is>
      </c>
      <c r="F37" s="13">
        <f>F36*C37</f>
        <v/>
      </c>
    </row>
    <row r="38">
      <c r="D38" s="14" t="inlineStr">
        <is>
          <t>Precio final al comitente</t>
        </is>
      </c>
      <c r="E38" s="15" t="n"/>
      <c r="F38" s="16">
        <f>F36+F37</f>
        <v/>
      </c>
    </row>
    <row r="40">
      <c r="A40" s="3" t="inlineStr">
        <is>
          <t>Subtotal por rubro</t>
        </is>
      </c>
    </row>
    <row r="41">
      <c r="A41" t="inlineStr">
        <is>
          <t>Trabajos preliminares</t>
        </is>
      </c>
      <c r="B41" s="17">
        <f>SUMIF(A10:A29,A41,F10:F29)</f>
        <v/>
      </c>
    </row>
    <row r="42">
      <c r="A42" t="inlineStr">
        <is>
          <t>Estructura</t>
        </is>
      </c>
      <c r="B42" s="17">
        <f>SUMIF(A10:A29,A42,F10:F29)</f>
        <v/>
      </c>
    </row>
    <row r="43">
      <c r="A43" t="inlineStr">
        <is>
          <t>Mampostería</t>
        </is>
      </c>
      <c r="B43" s="17">
        <f>SUMIF(A10:A29,A43,F10:F29)</f>
        <v/>
      </c>
    </row>
    <row r="44">
      <c r="A44" t="inlineStr">
        <is>
          <t>Revoques</t>
        </is>
      </c>
      <c r="B44" s="17">
        <f>SUMIF(A10:A29,A44,F10:F29)</f>
        <v/>
      </c>
    </row>
    <row r="45">
      <c r="A45" t="inlineStr">
        <is>
          <t>Instalación eléctrica</t>
        </is>
      </c>
      <c r="B45" s="17">
        <f>SUMIF(A10:A29,A45,F10:F29)</f>
        <v/>
      </c>
    </row>
    <row r="46">
      <c r="A46" t="inlineStr">
        <is>
          <t>Instalación sanitaria</t>
        </is>
      </c>
      <c r="B46" s="17">
        <f>SUMIF(A10:A29,A46,F10:F29)</f>
        <v/>
      </c>
    </row>
    <row r="47">
      <c r="A47" t="inlineStr">
        <is>
          <t>Terminaciones</t>
        </is>
      </c>
      <c r="B47" s="17">
        <f>SUMIF(A10:A29,A47,F10:F29)</f>
        <v/>
      </c>
    </row>
    <row r="49">
      <c r="A49" s="18" t="inlineStr">
        <is>
          <t>Hecho con la plantilla gratuita de Lummo. Para controlar la obra contra este presupuesto: lummo.ar</t>
        </is>
      </c>
    </row>
  </sheetData>
  <mergeCells count="8">
    <mergeCell ref="D33:E33"/>
    <mergeCell ref="D34:E34"/>
    <mergeCell ref="D37:E37"/>
    <mergeCell ref="D38:E38"/>
    <mergeCell ref="D32:E32"/>
    <mergeCell ref="D36:E36"/>
    <mergeCell ref="D31:E31"/>
    <mergeCell ref="D35:E35"/>
  </mergeCells>
  <dataValidations count="1">
    <dataValidation sqref="C10 C11 C12 C13 C14 C15 C16 C17 C18 C19 C20 C21 C22 C23 C24 C25 C26 C27 C28 C29" showDropDown="0" showInputMessage="0" showErrorMessage="0" allowBlank="1" type="list">
      <formula1>"m²,m³,ml,kg,u,gl,jornal,h"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2" customWidth="1" min="5" max="5"/>
    <col width="18" customWidth="1" min="6" max="6"/>
  </cols>
  <sheetData>
    <row r="1">
      <c r="A1" s="1" t="inlineStr">
        <is>
          <t>Certificado de avance de obra</t>
        </is>
      </c>
    </row>
    <row r="2">
      <c r="A2" s="2" t="inlineStr">
        <is>
          <t>Cargá el avance acumulado de cada ítem. El del período se calcula solo. Valores de ejemplo.</t>
        </is>
      </c>
    </row>
    <row r="4">
      <c r="A4" s="3" t="inlineStr">
        <is>
          <t>Certificado N.º</t>
        </is>
      </c>
      <c r="B4" s="4" t="n">
        <v>3</v>
      </c>
    </row>
    <row r="5">
      <c r="A5" s="3" t="inlineStr">
        <is>
          <t>Período</t>
        </is>
      </c>
      <c r="B5" s="4" t="inlineStr">
        <is>
          <t>junio</t>
        </is>
      </c>
    </row>
    <row r="6">
      <c r="A6" s="3" t="inlineStr">
        <is>
          <t>Obra</t>
        </is>
      </c>
      <c r="B6" s="4" t="inlineStr">
        <is>
          <t>Vivienda multifamiliar (ejemplo)</t>
        </is>
      </c>
    </row>
    <row r="8">
      <c r="A8" s="19" t="inlineStr">
        <is>
          <t>Ítem del contrato</t>
        </is>
      </c>
      <c r="B8" s="19" t="inlineStr">
        <is>
          <t>Monto del ítem</t>
        </is>
      </c>
      <c r="C8" s="19" t="inlineStr">
        <is>
          <t>Acum. anterior</t>
        </is>
      </c>
      <c r="D8" s="19" t="inlineStr">
        <is>
          <t>Acum. actual</t>
        </is>
      </c>
      <c r="E8" s="19" t="inlineStr">
        <is>
          <t>Del período</t>
        </is>
      </c>
      <c r="F8" s="19" t="inlineStr">
        <is>
          <t>Importe del período</t>
        </is>
      </c>
    </row>
    <row r="9">
      <c r="A9" s="4" t="inlineStr">
        <is>
          <t>Estructura H°A°</t>
        </is>
      </c>
      <c r="B9" s="7" t="n">
        <v>60000000</v>
      </c>
      <c r="C9" s="11" t="n">
        <v>0.3</v>
      </c>
      <c r="D9" s="11" t="n">
        <v>0.45</v>
      </c>
      <c r="E9" s="20">
        <f>D9-C9</f>
        <v/>
      </c>
      <c r="F9" s="8">
        <f>B9*E9</f>
        <v/>
      </c>
    </row>
    <row r="10">
      <c r="A10" s="4" t="inlineStr">
        <is>
          <t>Mampostería</t>
        </is>
      </c>
      <c r="B10" s="7" t="n">
        <v>36000000</v>
      </c>
      <c r="C10" s="11" t="n">
        <v>0.05</v>
      </c>
      <c r="D10" s="11" t="n">
        <v>0.2</v>
      </c>
      <c r="E10" s="20">
        <f>D10-C10</f>
        <v/>
      </c>
      <c r="F10" s="8">
        <f>B10*E10</f>
        <v/>
      </c>
    </row>
    <row r="11">
      <c r="A11" s="4" t="inlineStr">
        <is>
          <t>Instalaciones</t>
        </is>
      </c>
      <c r="B11" s="7" t="n">
        <v>24000000</v>
      </c>
      <c r="C11" s="11" t="n">
        <v>0</v>
      </c>
      <c r="D11" s="11" t="n">
        <v>0.1</v>
      </c>
      <c r="E11" s="20">
        <f>D11-C11</f>
        <v/>
      </c>
      <c r="F11" s="8">
        <f>B11*E11</f>
        <v/>
      </c>
    </row>
    <row r="12">
      <c r="A12" s="4" t="n"/>
      <c r="B12" s="7" t="n"/>
      <c r="C12" s="11" t="n"/>
      <c r="D12" s="11" t="n"/>
      <c r="E12" s="20">
        <f>D12-C12</f>
        <v/>
      </c>
      <c r="F12" s="8">
        <f>B12*E12</f>
        <v/>
      </c>
    </row>
    <row r="13">
      <c r="A13" s="4" t="n"/>
      <c r="B13" s="7" t="n"/>
      <c r="C13" s="11" t="n"/>
      <c r="D13" s="11" t="n"/>
      <c r="E13" s="20">
        <f>D13-C13</f>
        <v/>
      </c>
      <c r="F13" s="8">
        <f>B13*E13</f>
        <v/>
      </c>
    </row>
    <row r="14">
      <c r="A14" s="4" t="n"/>
      <c r="B14" s="7" t="n"/>
      <c r="C14" s="11" t="n"/>
      <c r="D14" s="11" t="n"/>
      <c r="E14" s="20">
        <f>D14-C14</f>
        <v/>
      </c>
      <c r="F14" s="8">
        <f>B14*E14</f>
        <v/>
      </c>
    </row>
    <row r="15">
      <c r="A15" s="4" t="n"/>
      <c r="B15" s="7" t="n"/>
      <c r="C15" s="11" t="n"/>
      <c r="D15" s="11" t="n"/>
      <c r="E15" s="20">
        <f>D15-C15</f>
        <v/>
      </c>
      <c r="F15" s="8">
        <f>B15*E15</f>
        <v/>
      </c>
    </row>
    <row r="16">
      <c r="A16" s="4" t="n"/>
      <c r="B16" s="7" t="n"/>
      <c r="C16" s="11" t="n"/>
      <c r="D16" s="11" t="n"/>
      <c r="E16" s="20">
        <f>D16-C16</f>
        <v/>
      </c>
      <c r="F16" s="8">
        <f>B16*E16</f>
        <v/>
      </c>
    </row>
    <row r="18">
      <c r="A18" s="3" t="inlineStr">
        <is>
          <t>Subtotal del período</t>
        </is>
      </c>
      <c r="F18" s="10">
        <f>SUM(F9:F16)</f>
        <v/>
      </c>
    </row>
    <row r="19">
      <c r="A19" s="12" t="inlineStr">
        <is>
          <t>Descuento de anticipo financiero</t>
        </is>
      </c>
      <c r="E19" s="11" t="n">
        <v>0.1</v>
      </c>
      <c r="F19" s="13">
        <f>-F18*E19</f>
        <v/>
      </c>
    </row>
    <row r="20">
      <c r="A20" s="12" t="inlineStr">
        <is>
          <t>Fondo de reparo retenido</t>
        </is>
      </c>
      <c r="E20" s="11" t="n">
        <v>0.05</v>
      </c>
      <c r="F20" s="13">
        <f>-F18*E20</f>
        <v/>
      </c>
    </row>
    <row r="21">
      <c r="A21" s="14" t="inlineStr">
        <is>
          <t>Neto a cobrar (antes de IVA)</t>
        </is>
      </c>
      <c r="B21" s="15" t="n"/>
      <c r="C21" s="15" t="n"/>
      <c r="D21" s="15" t="n"/>
      <c r="E21" s="15" t="n"/>
      <c r="F21" s="16">
        <f>F18+F19+F20</f>
        <v/>
      </c>
    </row>
    <row r="23">
      <c r="A23" s="3" t="inlineStr">
        <is>
          <t>Avance global acumulado</t>
        </is>
      </c>
      <c r="F23" s="21">
        <f>SUMPRODUCT(B9:B16,D9:D16)/SUM(B9:B16)</f>
        <v/>
      </c>
    </row>
    <row r="25">
      <c r="A25" s="22" t="inlineStr">
        <is>
          <t>Firma contratista: ____________________</t>
        </is>
      </c>
      <c r="D25" s="22" t="inlineStr">
        <is>
          <t>Firma comitente: ____________________</t>
        </is>
      </c>
    </row>
    <row r="27">
      <c r="A27" s="18" t="inlineStr">
        <is>
          <t>Plantilla de lummo.ar. En Lummo el certificado se calcula solo a partir del avance de cada ítem.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Lummo</dc:creator>
  <dc:title>Plantilla de presupuesto y certificado de obra</dc:title>
  <dcterms:created xsi:type="dcterms:W3CDTF">2026-10-08T12:59:55Z</dcterms:created>
  <dcterms:modified xsi:type="dcterms:W3CDTF">2026-10-08T12:59:55Z</dcterms:modified>
</cp:coreProperties>
</file>